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annmarcelli/Documents/LEARN/Branding Tasks/Data-Driven Instruction for the Classroom/"/>
    </mc:Choice>
  </mc:AlternateContent>
  <xr:revisionPtr revIDLastSave="0" documentId="13_ncr:1_{D804BDF2-9686-594F-884D-863DF180550A}" xr6:coauthVersionLast="47" xr6:coauthVersionMax="47" xr10:uidLastSave="{00000000-0000-0000-0000-000000000000}"/>
  <bookViews>
    <workbookView xWindow="0" yWindow="500" windowWidth="38360" windowHeight="18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P17" i="1"/>
  <c r="K7" i="1"/>
  <c r="U25" i="1"/>
  <c r="F20" i="1"/>
  <c r="T25" i="1"/>
  <c r="S25" i="1"/>
  <c r="R25" i="1"/>
  <c r="Q25" i="1"/>
  <c r="O25" i="1"/>
  <c r="N25" i="1"/>
  <c r="M25" i="1"/>
  <c r="L25" i="1"/>
  <c r="J25" i="1"/>
  <c r="I25" i="1"/>
  <c r="H25" i="1"/>
  <c r="G25" i="1"/>
  <c r="E25" i="1"/>
  <c r="C25" i="1"/>
  <c r="B25" i="1"/>
  <c r="U24" i="1"/>
  <c r="P24" i="1"/>
  <c r="K24" i="1"/>
  <c r="D24" i="1"/>
  <c r="F24" i="1" s="1"/>
  <c r="U23" i="1"/>
  <c r="P23" i="1"/>
  <c r="K23" i="1"/>
  <c r="D23" i="1"/>
  <c r="F23" i="1" s="1"/>
  <c r="U22" i="1"/>
  <c r="P22" i="1"/>
  <c r="K22" i="1"/>
  <c r="D22" i="1"/>
  <c r="F22" i="1" s="1"/>
  <c r="U21" i="1"/>
  <c r="P21" i="1"/>
  <c r="K21" i="1"/>
  <c r="D21" i="1"/>
  <c r="F21" i="1" s="1"/>
  <c r="U20" i="1"/>
  <c r="P20" i="1"/>
  <c r="K20" i="1"/>
  <c r="D20" i="1"/>
  <c r="U19" i="1"/>
  <c r="P19" i="1"/>
  <c r="K19" i="1"/>
  <c r="D19" i="1"/>
  <c r="F19" i="1" s="1"/>
  <c r="U18" i="1"/>
  <c r="P18" i="1"/>
  <c r="K18" i="1"/>
  <c r="D18" i="1"/>
  <c r="F18" i="1" s="1"/>
  <c r="U17" i="1"/>
  <c r="K17" i="1"/>
  <c r="D17" i="1"/>
  <c r="F17" i="1" s="1"/>
  <c r="U16" i="1"/>
  <c r="P16" i="1"/>
  <c r="K16" i="1"/>
  <c r="D16" i="1"/>
  <c r="F16" i="1" s="1"/>
  <c r="U15" i="1"/>
  <c r="P15" i="1"/>
  <c r="K15" i="1"/>
  <c r="F15" i="1"/>
  <c r="D15" i="1"/>
  <c r="U14" i="1"/>
  <c r="P14" i="1"/>
  <c r="K14" i="1"/>
  <c r="D14" i="1"/>
  <c r="F14" i="1" s="1"/>
  <c r="U13" i="1"/>
  <c r="P13" i="1"/>
  <c r="K13" i="1"/>
  <c r="D13" i="1"/>
  <c r="F13" i="1" s="1"/>
  <c r="U12" i="1"/>
  <c r="P12" i="1"/>
  <c r="K12" i="1"/>
  <c r="D12" i="1"/>
  <c r="F12" i="1" s="1"/>
  <c r="U11" i="1"/>
  <c r="P11" i="1"/>
  <c r="K11" i="1"/>
  <c r="F11" i="1"/>
  <c r="D11" i="1"/>
  <c r="U10" i="1"/>
  <c r="P10" i="1"/>
  <c r="K10" i="1"/>
  <c r="D10" i="1"/>
  <c r="F10" i="1" s="1"/>
  <c r="U9" i="1"/>
  <c r="P9" i="1"/>
  <c r="K9" i="1"/>
  <c r="D9" i="1"/>
  <c r="F9" i="1" s="1"/>
  <c r="U8" i="1"/>
  <c r="P8" i="1"/>
  <c r="K8" i="1"/>
  <c r="D8" i="1"/>
  <c r="F8" i="1" s="1"/>
  <c r="U7" i="1"/>
  <c r="P7" i="1"/>
  <c r="D7" i="1"/>
  <c r="F7" i="1" s="1"/>
  <c r="U6" i="1"/>
  <c r="P6" i="1"/>
  <c r="K6" i="1"/>
  <c r="D6" i="1"/>
  <c r="F6" i="1" s="1"/>
  <c r="U5" i="1"/>
  <c r="P5" i="1"/>
  <c r="K5" i="1"/>
  <c r="F5" i="1"/>
  <c r="F25" i="1" s="1"/>
  <c r="P25" i="1" l="1"/>
  <c r="D25" i="1"/>
</calcChain>
</file>

<file path=xl/sharedStrings.xml><?xml version="1.0" encoding="utf-8"?>
<sst xmlns="http://schemas.openxmlformats.org/spreadsheetml/2006/main" count="68" uniqueCount="52">
  <si>
    <t>Unit Name</t>
  </si>
  <si>
    <t>Standard</t>
  </si>
  <si>
    <t>Standard 1</t>
  </si>
  <si>
    <t>Standard 2</t>
  </si>
  <si>
    <t>Standard 3</t>
  </si>
  <si>
    <t>Standard 4</t>
  </si>
  <si>
    <t>Cognitive Level</t>
  </si>
  <si>
    <t>% of assignments completed</t>
  </si>
  <si>
    <t>Low</t>
  </si>
  <si>
    <t>Moderate</t>
  </si>
  <si>
    <t>High</t>
  </si>
  <si>
    <t xml:space="preserve">Avg. </t>
  </si>
  <si>
    <t>6 Questions</t>
  </si>
  <si>
    <t>15 Questions</t>
  </si>
  <si>
    <t>4 Questions</t>
  </si>
  <si>
    <t>8 Questions</t>
  </si>
  <si>
    <t>11 Questions</t>
  </si>
  <si>
    <t xml:space="preserve"> 6 Questions</t>
  </si>
  <si>
    <t>5 Questions</t>
  </si>
  <si>
    <t>17 Questions</t>
  </si>
  <si>
    <t>3 Questions</t>
  </si>
  <si>
    <t>7 Questions</t>
  </si>
  <si>
    <t>13 Questions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</si>
  <si>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</si>
  <si>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</si>
  <si>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</si>
  <si>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</si>
  <si>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</si>
  <si>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</si>
  <si>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</si>
  <si>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</si>
  <si>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</si>
  <si>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</si>
  <si>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</si>
  <si>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</si>
  <si>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</si>
  <si>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</si>
  <si>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</si>
  <si>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</si>
  <si>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</si>
  <si>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</si>
  <si>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</si>
  <si>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</si>
  <si>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Avg</t>
  </si>
  <si>
    <t>Reflection Question 1</t>
  </si>
  <si>
    <t>What are some patterns you see in this data set?</t>
  </si>
  <si>
    <t>Reflection Question 2</t>
  </si>
  <si>
    <t>What question(s) do these data bring up?</t>
  </si>
  <si>
    <t>Reflection Question 3</t>
  </si>
  <si>
    <t>What actions could be taken to target problems identified in this data set?</t>
  </si>
  <si>
    <t>Reflection Question 4</t>
  </si>
  <si>
    <t>What additional sources of data should you use to assess your classroom?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</si>
</sst>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/>
    <xf numFmtId="0" fontId="5" fillId="3" borderId="18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9" xfId="0" applyFont="1" applyFill="1" applyBorder="1"/>
    <xf numFmtId="0" fontId="7" fillId="2" borderId="12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5" fillId="2" borderId="20" xfId="0" applyFont="1" applyFill="1" applyBorder="1"/>
    <xf numFmtId="0" fontId="7" fillId="2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5" fillId="2" borderId="19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9" fontId="1" fillId="3" borderId="9" xfId="0" applyNumberFormat="1" applyFont="1" applyFill="1" applyBorder="1" applyAlignment="1">
      <alignment horizontal="center" vertical="center"/>
    </xf>
    <xf numFmtId="9" fontId="1" fillId="3" borderId="12" xfId="0" applyNumberFormat="1" applyFont="1" applyFill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12" xfId="0" applyNumberFormat="1" applyFont="1" applyFill="1" applyBorder="1" applyAlignment="1">
      <alignment horizontal="right"/>
    </xf>
    <xf numFmtId="9" fontId="1" fillId="3" borderId="14" xfId="0" applyNumberFormat="1" applyFont="1" applyFill="1" applyBorder="1" applyAlignment="1">
      <alignment horizontal="right"/>
    </xf>
    <xf numFmtId="9" fontId="1" fillId="3" borderId="9" xfId="0" applyNumberFormat="1" applyFont="1" applyFill="1" applyBorder="1" applyAlignment="1">
      <alignment horizontal="center" vertical="center" wrapText="1"/>
    </xf>
    <xf numFmtId="9" fontId="1" fillId="3" borderId="19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9" fontId="1" fillId="4" borderId="10" xfId="0" applyNumberFormat="1" applyFont="1" applyFill="1" applyBorder="1" applyAlignment="1">
      <alignment horizontal="center" vertical="center"/>
    </xf>
    <xf numFmtId="9" fontId="1" fillId="4" borderId="12" xfId="0" applyNumberFormat="1" applyFont="1" applyFill="1" applyBorder="1" applyAlignment="1">
      <alignment horizontal="center" vertical="center" wrapText="1"/>
    </xf>
    <xf numFmtId="9" fontId="1" fillId="4" borderId="7" xfId="0" applyNumberFormat="1" applyFont="1" applyFill="1" applyBorder="1" applyAlignment="1">
      <alignment horizontal="center" vertical="center" wrapText="1"/>
    </xf>
    <xf numFmtId="9" fontId="1" fillId="4" borderId="6" xfId="0" applyNumberFormat="1" applyFont="1" applyFill="1" applyBorder="1" applyAlignment="1">
      <alignment horizontal="center" vertical="center" wrapText="1"/>
    </xf>
    <xf numFmtId="9" fontId="1" fillId="4" borderId="12" xfId="0" applyNumberFormat="1" applyFont="1" applyFill="1" applyBorder="1" applyAlignment="1">
      <alignment horizontal="right"/>
    </xf>
    <xf numFmtId="9" fontId="1" fillId="4" borderId="14" xfId="0" applyNumberFormat="1" applyFont="1" applyFill="1" applyBorder="1" applyAlignment="1">
      <alignment horizontal="right"/>
    </xf>
    <xf numFmtId="9" fontId="1" fillId="4" borderId="9" xfId="0" applyNumberFormat="1" applyFont="1" applyFill="1" applyBorder="1" applyAlignment="1">
      <alignment horizontal="center" vertical="center" wrapText="1"/>
    </xf>
    <xf numFmtId="9" fontId="1" fillId="4" borderId="19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1" fillId="3" borderId="10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 wrapText="1"/>
    </xf>
    <xf numFmtId="9" fontId="4" fillId="2" borderId="23" xfId="0" applyNumberFormat="1" applyFont="1" applyFill="1" applyBorder="1" applyAlignment="1">
      <alignment horizontal="center" vertical="center" wrapText="1"/>
    </xf>
    <xf numFmtId="9" fontId="4" fillId="3" borderId="2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/>
    <xf numFmtId="0" fontId="4" fillId="3" borderId="0" xfId="0" applyFont="1" applyFill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3" fillId="0" borderId="25" xfId="0" applyFont="1" applyBorder="1"/>
    <xf numFmtId="0" fontId="3" fillId="0" borderId="25" xfId="0" applyFont="1" applyBorder="1"/>
  </cellXfs>
  <cellStyles count="1">
    <cellStyle name="Normal" xfId="0" builtinId="0"/>
  </cellStyles>
  <dxfs count="27"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34"/>
  <sheetViews>
    <sheetView tabSelected="1" workbookViewId="0">
      <pane xSplit="1" ySplit="4" topLeftCell="B46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baseColWidth="10" defaultColWidth="12.5" defaultRowHeight="15.75" customHeight="1" x14ac:dyDescent="0.2"/>
  <cols>
    <col min="1" max="1" width="12.5" style="4" customWidth="1"/>
    <col min="2" max="2" width="12.6640625" style="4" customWidth="1"/>
    <col min="3" max="6" width="10" style="4" customWidth="1"/>
    <col min="7" max="7" width="12.5" style="4" customWidth="1"/>
    <col min="8" max="11" width="10" style="4" customWidth="1"/>
    <col min="12" max="12" width="13" style="4" customWidth="1"/>
    <col min="13" max="16" width="10" style="4" customWidth="1"/>
    <col min="17" max="17" width="12.5" style="4" customWidth="1"/>
    <col min="18" max="21" width="10" style="4" customWidth="1"/>
    <col min="22" max="16384" width="12.5" style="4"/>
  </cols>
  <sheetData>
    <row r="1" spans="1:21" ht="15" thickBo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8" thickTop="1" x14ac:dyDescent="0.2">
      <c r="A2" s="5" t="s">
        <v>1</v>
      </c>
      <c r="B2" s="6" t="s">
        <v>2</v>
      </c>
      <c r="C2" s="7"/>
      <c r="D2" s="7"/>
      <c r="E2" s="7"/>
      <c r="F2" s="8"/>
      <c r="G2" s="6" t="s">
        <v>3</v>
      </c>
      <c r="H2" s="7"/>
      <c r="I2" s="7"/>
      <c r="J2" s="7"/>
      <c r="K2" s="8"/>
      <c r="L2" s="6" t="s">
        <v>4</v>
      </c>
      <c r="M2" s="7"/>
      <c r="N2" s="7"/>
      <c r="O2" s="7"/>
      <c r="P2" s="8"/>
      <c r="Q2" s="6" t="s">
        <v>5</v>
      </c>
      <c r="R2" s="7"/>
      <c r="S2" s="7"/>
      <c r="T2" s="7"/>
      <c r="U2" s="8"/>
    </row>
    <row r="3" spans="1:21" ht="23.25" customHeight="1" x14ac:dyDescent="0.2">
      <c r="A3" s="9" t="s">
        <v>6</v>
      </c>
      <c r="B3" s="10" t="s">
        <v>7</v>
      </c>
      <c r="C3" s="11" t="s">
        <v>8</v>
      </c>
      <c r="D3" s="11" t="s">
        <v>9</v>
      </c>
      <c r="E3" s="11" t="s">
        <v>10</v>
      </c>
      <c r="F3" s="12" t="s">
        <v>11</v>
      </c>
      <c r="G3" s="10" t="s">
        <v>7</v>
      </c>
      <c r="H3" s="11" t="s">
        <v>8</v>
      </c>
      <c r="I3" s="11" t="s">
        <v>9</v>
      </c>
      <c r="J3" s="11" t="s">
        <v>10</v>
      </c>
      <c r="K3" s="12" t="s">
        <v>11</v>
      </c>
      <c r="L3" s="10" t="s">
        <v>7</v>
      </c>
      <c r="M3" s="11" t="s">
        <v>8</v>
      </c>
      <c r="N3" s="11" t="s">
        <v>9</v>
      </c>
      <c r="O3" s="11" t="s">
        <v>10</v>
      </c>
      <c r="P3" s="12" t="s">
        <v>11</v>
      </c>
      <c r="Q3" s="10" t="s">
        <v>7</v>
      </c>
      <c r="R3" s="11" t="s">
        <v>8</v>
      </c>
      <c r="S3" s="11" t="s">
        <v>9</v>
      </c>
      <c r="T3" s="11" t="s">
        <v>10</v>
      </c>
      <c r="U3" s="12" t="s">
        <v>11</v>
      </c>
    </row>
    <row r="4" spans="1:21" ht="34.5" customHeight="1" x14ac:dyDescent="0.2">
      <c r="A4" s="13"/>
      <c r="B4" s="14"/>
      <c r="C4" s="15" t="s">
        <v>12</v>
      </c>
      <c r="D4" s="15" t="s">
        <v>13</v>
      </c>
      <c r="E4" s="15" t="s">
        <v>14</v>
      </c>
      <c r="F4" s="16"/>
      <c r="G4" s="14"/>
      <c r="H4" s="15" t="s">
        <v>15</v>
      </c>
      <c r="I4" s="15" t="s">
        <v>16</v>
      </c>
      <c r="J4" s="15" t="s">
        <v>17</v>
      </c>
      <c r="K4" s="16"/>
      <c r="L4" s="17"/>
      <c r="M4" s="18" t="s">
        <v>18</v>
      </c>
      <c r="N4" s="18" t="s">
        <v>19</v>
      </c>
      <c r="O4" s="18" t="s">
        <v>20</v>
      </c>
      <c r="P4" s="19"/>
      <c r="Q4" s="14"/>
      <c r="R4" s="15" t="s">
        <v>21</v>
      </c>
      <c r="S4" s="15" t="s">
        <v>22</v>
      </c>
      <c r="T4" s="15" t="s">
        <v>18</v>
      </c>
      <c r="U4" s="20"/>
    </row>
    <row r="5" spans="1:21" ht="15" x14ac:dyDescent="0.2">
      <c r="A5" s="21" t="s">
        <v>23</v>
      </c>
      <c r="B5" s="22">
        <v>0.5</v>
      </c>
      <c r="C5" s="23">
        <v>0.67</v>
      </c>
      <c r="D5" s="23">
        <v>0.13</v>
      </c>
      <c r="E5" s="23">
        <v>0.5</v>
      </c>
      <c r="F5" s="24">
        <f t="shared" ref="F5:F19" si="0">AVERAGE(C5:E5)</f>
        <v>0.43333333333333335</v>
      </c>
      <c r="G5" s="25">
        <v>0.45</v>
      </c>
      <c r="H5" s="26">
        <v>0.3</v>
      </c>
      <c r="I5" s="26">
        <v>0.1</v>
      </c>
      <c r="J5" s="26">
        <v>0.05</v>
      </c>
      <c r="K5" s="24">
        <f t="shared" ref="K5:K24" si="1">AVERAGE(H5:J5)</f>
        <v>0.15</v>
      </c>
      <c r="L5" s="25">
        <v>0.5</v>
      </c>
      <c r="M5" s="27">
        <v>0.4</v>
      </c>
      <c r="N5" s="27">
        <v>0.14000000000000001</v>
      </c>
      <c r="O5" s="27">
        <v>7.0000000000000007E-2</v>
      </c>
      <c r="P5" s="24">
        <f t="shared" ref="P5:P24" si="2">AVERAGE(M5:O5)</f>
        <v>0.20333333333333337</v>
      </c>
      <c r="Q5" s="28">
        <v>0.5</v>
      </c>
      <c r="R5" s="26">
        <v>0.5</v>
      </c>
      <c r="S5" s="26">
        <v>0.182</v>
      </c>
      <c r="T5" s="26">
        <v>0.16700000000000001</v>
      </c>
      <c r="U5" s="29">
        <f t="shared" ref="U5:U7" si="3">AVERAGE(R5:T5)</f>
        <v>0.28299999999999997</v>
      </c>
    </row>
    <row r="6" spans="1:21" ht="15" x14ac:dyDescent="0.2">
      <c r="A6" s="30" t="s">
        <v>24</v>
      </c>
      <c r="B6" s="31">
        <v>0.55000000000000004</v>
      </c>
      <c r="C6" s="32">
        <v>0.66700000000000004</v>
      </c>
      <c r="D6" s="32">
        <f>8/15</f>
        <v>0.53333333333333333</v>
      </c>
      <c r="E6" s="32">
        <v>0.25</v>
      </c>
      <c r="F6" s="33">
        <f t="shared" si="0"/>
        <v>0.48344444444444451</v>
      </c>
      <c r="G6" s="34">
        <v>0.6</v>
      </c>
      <c r="H6" s="35">
        <v>0.4</v>
      </c>
      <c r="I6" s="35">
        <v>0.2</v>
      </c>
      <c r="J6" s="35">
        <v>0.1</v>
      </c>
      <c r="K6" s="33">
        <f t="shared" si="1"/>
        <v>0.23333333333333336</v>
      </c>
      <c r="L6" s="34">
        <v>0.75</v>
      </c>
      <c r="M6" s="36">
        <v>0.5</v>
      </c>
      <c r="N6" s="36">
        <v>0.27</v>
      </c>
      <c r="O6" s="36">
        <v>0.14000000000000001</v>
      </c>
      <c r="P6" s="33">
        <f t="shared" si="2"/>
        <v>0.30333333333333334</v>
      </c>
      <c r="Q6" s="37">
        <v>0.8</v>
      </c>
      <c r="R6" s="35">
        <v>0.75</v>
      </c>
      <c r="S6" s="35">
        <v>0.54500000000000004</v>
      </c>
      <c r="T6" s="35">
        <v>0.66700000000000004</v>
      </c>
      <c r="U6" s="38">
        <f t="shared" si="3"/>
        <v>0.65400000000000003</v>
      </c>
    </row>
    <row r="7" spans="1:21" ht="15" x14ac:dyDescent="0.2">
      <c r="A7" s="39" t="s">
        <v>25</v>
      </c>
      <c r="B7" s="40">
        <v>1</v>
      </c>
      <c r="C7" s="23">
        <v>1</v>
      </c>
      <c r="D7" s="23">
        <f>11/15</f>
        <v>0.73333333333333328</v>
      </c>
      <c r="E7" s="23">
        <v>0.5</v>
      </c>
      <c r="F7" s="41">
        <f t="shared" si="0"/>
        <v>0.74444444444444446</v>
      </c>
      <c r="G7" s="42">
        <v>0.7</v>
      </c>
      <c r="H7" s="26">
        <v>0.75</v>
      </c>
      <c r="I7" s="26">
        <v>0.25</v>
      </c>
      <c r="J7" s="26">
        <v>0.15</v>
      </c>
      <c r="K7" s="41">
        <f>AVERAGE(H7:J7)</f>
        <v>0.3833333333333333</v>
      </c>
      <c r="L7" s="42">
        <v>0.6</v>
      </c>
      <c r="M7" s="27">
        <v>0.8</v>
      </c>
      <c r="N7" s="27">
        <v>0.38</v>
      </c>
      <c r="O7" s="27">
        <v>0.33</v>
      </c>
      <c r="P7" s="41">
        <f t="shared" si="2"/>
        <v>0.50333333333333341</v>
      </c>
      <c r="Q7" s="28">
        <v>0.68</v>
      </c>
      <c r="R7" s="26">
        <v>0.71</v>
      </c>
      <c r="S7" s="26">
        <v>0.63600000000000001</v>
      </c>
      <c r="T7" s="26">
        <v>0.2</v>
      </c>
      <c r="U7" s="29">
        <f t="shared" si="3"/>
        <v>0.51533333333333331</v>
      </c>
    </row>
    <row r="8" spans="1:21" ht="15" x14ac:dyDescent="0.2">
      <c r="A8" s="30" t="s">
        <v>26</v>
      </c>
      <c r="B8" s="31">
        <v>0.8</v>
      </c>
      <c r="C8" s="32">
        <v>0.66700000000000004</v>
      </c>
      <c r="D8" s="32">
        <f>8/15</f>
        <v>0.53333333333333333</v>
      </c>
      <c r="E8" s="32">
        <v>0.5</v>
      </c>
      <c r="F8" s="33">
        <f t="shared" si="0"/>
        <v>0.56677777777777782</v>
      </c>
      <c r="G8" s="34">
        <v>0.65</v>
      </c>
      <c r="H8" s="35">
        <v>0.6</v>
      </c>
      <c r="I8" s="35">
        <v>0.3</v>
      </c>
      <c r="J8" s="35">
        <v>0.2</v>
      </c>
      <c r="K8" s="33">
        <f t="shared" si="1"/>
        <v>0.36666666666666664</v>
      </c>
      <c r="L8" s="34">
        <v>0.8</v>
      </c>
      <c r="M8" s="36">
        <v>0.65</v>
      </c>
      <c r="N8" s="36">
        <v>0.45</v>
      </c>
      <c r="O8" s="36">
        <v>0.28000000000000003</v>
      </c>
      <c r="P8" s="33">
        <f t="shared" si="2"/>
        <v>0.46</v>
      </c>
      <c r="Q8" s="37">
        <v>0.75</v>
      </c>
      <c r="R8" s="35">
        <v>1</v>
      </c>
      <c r="S8" s="35">
        <v>0.81799999999999995</v>
      </c>
      <c r="T8" s="35">
        <v>0.5</v>
      </c>
      <c r="U8" s="38">
        <f>AVERAGE(Q8:T8)</f>
        <v>0.76700000000000002</v>
      </c>
    </row>
    <row r="9" spans="1:21" ht="15" x14ac:dyDescent="0.2">
      <c r="A9" s="39" t="s">
        <v>27</v>
      </c>
      <c r="B9" s="40">
        <v>0.05</v>
      </c>
      <c r="C9" s="23">
        <v>0.33300000000000002</v>
      </c>
      <c r="D9" s="23">
        <f>1/15</f>
        <v>6.6666666666666666E-2</v>
      </c>
      <c r="E9" s="23">
        <v>0</v>
      </c>
      <c r="F9" s="41">
        <f t="shared" si="0"/>
        <v>0.13322222222222221</v>
      </c>
      <c r="G9" s="42">
        <v>0.05</v>
      </c>
      <c r="H9" s="26">
        <v>0.25</v>
      </c>
      <c r="I9" s="26">
        <v>0.2</v>
      </c>
      <c r="J9" s="26">
        <v>0.25</v>
      </c>
      <c r="K9" s="41">
        <f t="shared" si="1"/>
        <v>0.23333333333333331</v>
      </c>
      <c r="L9" s="42">
        <v>0.05</v>
      </c>
      <c r="M9" s="27">
        <v>0.6</v>
      </c>
      <c r="N9" s="27">
        <v>0.5</v>
      </c>
      <c r="O9" s="27">
        <v>0.33</v>
      </c>
      <c r="P9" s="41">
        <f t="shared" si="2"/>
        <v>0.47666666666666674</v>
      </c>
      <c r="Q9" s="28">
        <v>0.05</v>
      </c>
      <c r="R9" s="26">
        <v>0.5</v>
      </c>
      <c r="S9" s="26">
        <v>0.2</v>
      </c>
      <c r="T9" s="26">
        <v>0.2</v>
      </c>
      <c r="U9" s="29">
        <f t="shared" ref="U9:U24" si="4">AVERAGE(R9:T9)</f>
        <v>0.3</v>
      </c>
    </row>
    <row r="10" spans="1:21" ht="15" x14ac:dyDescent="0.2">
      <c r="A10" s="30" t="s">
        <v>28</v>
      </c>
      <c r="B10" s="31">
        <v>0.55000000000000004</v>
      </c>
      <c r="C10" s="32">
        <v>0.5</v>
      </c>
      <c r="D10" s="32">
        <f>5/15</f>
        <v>0.33333333333333331</v>
      </c>
      <c r="E10" s="32">
        <v>0.25</v>
      </c>
      <c r="F10" s="33">
        <f t="shared" si="0"/>
        <v>0.3611111111111111</v>
      </c>
      <c r="G10" s="34">
        <v>0.65</v>
      </c>
      <c r="H10" s="35">
        <v>0.7</v>
      </c>
      <c r="I10" s="35">
        <v>0.4</v>
      </c>
      <c r="J10" s="35">
        <v>0.3</v>
      </c>
      <c r="K10" s="33">
        <f t="shared" si="1"/>
        <v>0.46666666666666673</v>
      </c>
      <c r="L10" s="34">
        <v>0.75</v>
      </c>
      <c r="M10" s="36">
        <v>0.75</v>
      </c>
      <c r="N10" s="36">
        <v>0.55000000000000004</v>
      </c>
      <c r="O10" s="36">
        <v>0.42</v>
      </c>
      <c r="P10" s="33">
        <f t="shared" si="2"/>
        <v>0.57333333333333336</v>
      </c>
      <c r="Q10" s="37">
        <v>0.85</v>
      </c>
      <c r="R10" s="35">
        <v>1</v>
      </c>
      <c r="S10" s="35">
        <v>0.90900000000000003</v>
      </c>
      <c r="T10" s="35">
        <v>0.83299999999999996</v>
      </c>
      <c r="U10" s="38">
        <f t="shared" si="4"/>
        <v>0.91400000000000003</v>
      </c>
    </row>
    <row r="11" spans="1:21" ht="15" x14ac:dyDescent="0.2">
      <c r="A11" s="39" t="s">
        <v>29</v>
      </c>
      <c r="B11" s="40">
        <v>0.1</v>
      </c>
      <c r="C11" s="23">
        <v>1</v>
      </c>
      <c r="D11" s="23">
        <f>12/15</f>
        <v>0.8</v>
      </c>
      <c r="E11" s="23">
        <v>0.75</v>
      </c>
      <c r="F11" s="41">
        <f t="shared" si="0"/>
        <v>0.85</v>
      </c>
      <c r="G11" s="42">
        <v>0.25</v>
      </c>
      <c r="H11" s="26">
        <v>0.88</v>
      </c>
      <c r="I11" s="26">
        <v>0.82</v>
      </c>
      <c r="J11" s="26">
        <v>0.83</v>
      </c>
      <c r="K11" s="41">
        <f t="shared" si="1"/>
        <v>0.84333333333333327</v>
      </c>
      <c r="L11" s="42">
        <v>0.15</v>
      </c>
      <c r="M11" s="27">
        <v>0.8</v>
      </c>
      <c r="N11" s="27">
        <v>0.78</v>
      </c>
      <c r="O11" s="27">
        <v>0.67</v>
      </c>
      <c r="P11" s="41">
        <f t="shared" si="2"/>
        <v>0.75</v>
      </c>
      <c r="Q11" s="28">
        <v>0.25</v>
      </c>
      <c r="R11" s="26">
        <v>1</v>
      </c>
      <c r="S11" s="26">
        <v>1</v>
      </c>
      <c r="T11" s="26">
        <v>0.83299999999999996</v>
      </c>
      <c r="U11" s="29">
        <f t="shared" si="4"/>
        <v>0.94433333333333336</v>
      </c>
    </row>
    <row r="12" spans="1:21" ht="15" x14ac:dyDescent="0.2">
      <c r="A12" s="30" t="s">
        <v>30</v>
      </c>
      <c r="B12" s="31">
        <v>1</v>
      </c>
      <c r="C12" s="32">
        <v>0.66700000000000004</v>
      </c>
      <c r="D12" s="32">
        <f>8/15</f>
        <v>0.53333333333333333</v>
      </c>
      <c r="E12" s="32">
        <v>0.5</v>
      </c>
      <c r="F12" s="33">
        <f t="shared" si="0"/>
        <v>0.56677777777777782</v>
      </c>
      <c r="G12" s="34">
        <v>1</v>
      </c>
      <c r="H12" s="35">
        <v>0.6</v>
      </c>
      <c r="I12" s="35">
        <v>0.48</v>
      </c>
      <c r="J12" s="35">
        <v>0.38</v>
      </c>
      <c r="K12" s="33">
        <f t="shared" si="1"/>
        <v>0.48666666666666664</v>
      </c>
      <c r="L12" s="34">
        <v>1</v>
      </c>
      <c r="M12" s="36">
        <v>0.6</v>
      </c>
      <c r="N12" s="36">
        <v>0.62</v>
      </c>
      <c r="O12" s="36">
        <v>0.51</v>
      </c>
      <c r="P12" s="33">
        <f t="shared" si="2"/>
        <v>0.57666666666666666</v>
      </c>
      <c r="Q12" s="37">
        <v>1</v>
      </c>
      <c r="R12" s="35">
        <v>0.75</v>
      </c>
      <c r="S12" s="35">
        <v>0.81799999999999995</v>
      </c>
      <c r="T12" s="35">
        <v>0.3</v>
      </c>
      <c r="U12" s="38">
        <f t="shared" si="4"/>
        <v>0.6226666666666667</v>
      </c>
    </row>
    <row r="13" spans="1:21" ht="15" x14ac:dyDescent="0.2">
      <c r="A13" s="39" t="s">
        <v>31</v>
      </c>
      <c r="B13" s="40">
        <v>0.9</v>
      </c>
      <c r="C13" s="23">
        <v>0.83299999999999996</v>
      </c>
      <c r="D13" s="23">
        <f>11/15</f>
        <v>0.73333333333333328</v>
      </c>
      <c r="E13" s="23">
        <v>0.5</v>
      </c>
      <c r="F13" s="41">
        <f t="shared" si="0"/>
        <v>0.68877777777777771</v>
      </c>
      <c r="G13" s="42">
        <v>0.9</v>
      </c>
      <c r="H13" s="26">
        <v>0.8</v>
      </c>
      <c r="I13" s="26">
        <v>0.5</v>
      </c>
      <c r="J13" s="26">
        <v>0.4</v>
      </c>
      <c r="K13" s="41">
        <f t="shared" si="1"/>
        <v>0.56666666666666676</v>
      </c>
      <c r="L13" s="42">
        <v>1</v>
      </c>
      <c r="M13" s="27">
        <v>0.84</v>
      </c>
      <c r="N13" s="27">
        <v>0.64</v>
      </c>
      <c r="O13" s="27">
        <v>0.53</v>
      </c>
      <c r="P13" s="41">
        <f t="shared" si="2"/>
        <v>0.66999999999999993</v>
      </c>
      <c r="Q13" s="28">
        <v>0.9</v>
      </c>
      <c r="R13" s="26">
        <v>0.92</v>
      </c>
      <c r="S13" s="26">
        <v>0.92</v>
      </c>
      <c r="T13" s="26">
        <v>0.9</v>
      </c>
      <c r="U13" s="29">
        <f t="shared" si="4"/>
        <v>0.91333333333333344</v>
      </c>
    </row>
    <row r="14" spans="1:21" ht="15" x14ac:dyDescent="0.2">
      <c r="A14" s="30" t="s">
        <v>32</v>
      </c>
      <c r="B14" s="31">
        <v>0.3</v>
      </c>
      <c r="C14" s="32">
        <v>0.5</v>
      </c>
      <c r="D14" s="32">
        <f>5/15</f>
        <v>0.33333333333333331</v>
      </c>
      <c r="E14" s="32">
        <v>0.25</v>
      </c>
      <c r="F14" s="33">
        <f t="shared" si="0"/>
        <v>0.3611111111111111</v>
      </c>
      <c r="G14" s="34">
        <v>0.6</v>
      </c>
      <c r="H14" s="35">
        <v>0.82</v>
      </c>
      <c r="I14" s="35">
        <v>0.52</v>
      </c>
      <c r="J14" s="35">
        <v>0.42</v>
      </c>
      <c r="K14" s="33">
        <f t="shared" si="1"/>
        <v>0.58666666666666656</v>
      </c>
      <c r="L14" s="34">
        <v>0.85</v>
      </c>
      <c r="M14" s="36">
        <v>0.86</v>
      </c>
      <c r="N14" s="36">
        <v>0.66</v>
      </c>
      <c r="O14" s="36">
        <v>0.55000000000000004</v>
      </c>
      <c r="P14" s="33">
        <f t="shared" si="2"/>
        <v>0.69000000000000006</v>
      </c>
      <c r="Q14" s="37">
        <v>0.95</v>
      </c>
      <c r="R14" s="35">
        <v>0.94</v>
      </c>
      <c r="S14" s="35">
        <v>0.94</v>
      </c>
      <c r="T14" s="35">
        <v>0.87</v>
      </c>
      <c r="U14" s="38">
        <f t="shared" si="4"/>
        <v>0.91666666666666663</v>
      </c>
    </row>
    <row r="15" spans="1:21" ht="15" x14ac:dyDescent="0.2">
      <c r="A15" s="39" t="s">
        <v>33</v>
      </c>
      <c r="B15" s="40">
        <v>1</v>
      </c>
      <c r="C15" s="23">
        <v>1</v>
      </c>
      <c r="D15" s="23">
        <f>14/15</f>
        <v>0.93333333333333335</v>
      </c>
      <c r="E15" s="23">
        <v>0.75</v>
      </c>
      <c r="F15" s="41">
        <f t="shared" si="0"/>
        <v>0.89444444444444449</v>
      </c>
      <c r="G15" s="42">
        <v>0.8</v>
      </c>
      <c r="H15" s="26">
        <v>0.84</v>
      </c>
      <c r="I15" s="26">
        <v>0.54</v>
      </c>
      <c r="J15" s="26">
        <v>0.44</v>
      </c>
      <c r="K15" s="41">
        <f t="shared" si="1"/>
        <v>0.60666666666666658</v>
      </c>
      <c r="L15" s="42">
        <v>0.9</v>
      </c>
      <c r="M15" s="27">
        <v>0.87</v>
      </c>
      <c r="N15" s="27">
        <v>0.67</v>
      </c>
      <c r="O15" s="27">
        <v>0.56999999999999995</v>
      </c>
      <c r="P15" s="41">
        <f t="shared" si="2"/>
        <v>0.70333333333333325</v>
      </c>
      <c r="Q15" s="28">
        <v>1</v>
      </c>
      <c r="R15" s="26">
        <v>0.91</v>
      </c>
      <c r="S15" s="26">
        <v>0.9</v>
      </c>
      <c r="T15" s="26">
        <v>0.88</v>
      </c>
      <c r="U15" s="29">
        <f t="shared" si="4"/>
        <v>0.89666666666666661</v>
      </c>
    </row>
    <row r="16" spans="1:21" ht="15" x14ac:dyDescent="0.2">
      <c r="A16" s="30" t="s">
        <v>34</v>
      </c>
      <c r="B16" s="31">
        <v>0.5</v>
      </c>
      <c r="C16" s="32">
        <v>0.66700000000000004</v>
      </c>
      <c r="D16" s="32">
        <f>6/15</f>
        <v>0.4</v>
      </c>
      <c r="E16" s="32">
        <v>0.25</v>
      </c>
      <c r="F16" s="33">
        <f t="shared" si="0"/>
        <v>0.43900000000000006</v>
      </c>
      <c r="G16" s="34">
        <v>0.9</v>
      </c>
      <c r="H16" s="35">
        <v>0.85</v>
      </c>
      <c r="I16" s="35">
        <v>0.55000000000000004</v>
      </c>
      <c r="J16" s="35">
        <v>0.45</v>
      </c>
      <c r="K16" s="33">
        <f t="shared" si="1"/>
        <v>0.61666666666666659</v>
      </c>
      <c r="L16" s="34">
        <v>1</v>
      </c>
      <c r="M16" s="36">
        <v>0.88</v>
      </c>
      <c r="N16" s="36">
        <v>0.68</v>
      </c>
      <c r="O16" s="36">
        <v>0.57999999999999996</v>
      </c>
      <c r="P16" s="33">
        <f t="shared" si="2"/>
        <v>0.71333333333333337</v>
      </c>
      <c r="Q16" s="37">
        <v>1</v>
      </c>
      <c r="R16" s="35">
        <v>0.89</v>
      </c>
      <c r="S16" s="35">
        <v>0.93</v>
      </c>
      <c r="T16" s="35">
        <v>0.86</v>
      </c>
      <c r="U16" s="38">
        <f t="shared" si="4"/>
        <v>0.89333333333333342</v>
      </c>
    </row>
    <row r="17" spans="1:21" ht="15" x14ac:dyDescent="0.2">
      <c r="A17" s="39" t="s">
        <v>35</v>
      </c>
      <c r="B17" s="40">
        <v>0.9</v>
      </c>
      <c r="C17" s="23">
        <v>0.83299999999999996</v>
      </c>
      <c r="D17" s="23">
        <f>15/15</f>
        <v>1</v>
      </c>
      <c r="E17" s="23">
        <v>0.75</v>
      </c>
      <c r="F17" s="41">
        <f t="shared" si="0"/>
        <v>0.8610000000000001</v>
      </c>
      <c r="G17" s="42">
        <v>1</v>
      </c>
      <c r="H17" s="26">
        <v>0.86</v>
      </c>
      <c r="I17" s="26">
        <v>0.56000000000000005</v>
      </c>
      <c r="J17" s="26">
        <v>0.46</v>
      </c>
      <c r="K17" s="41">
        <f t="shared" si="1"/>
        <v>0.62666666666666659</v>
      </c>
      <c r="L17" s="42">
        <v>1</v>
      </c>
      <c r="M17" s="27">
        <v>0.89</v>
      </c>
      <c r="N17" s="27">
        <v>0.69</v>
      </c>
      <c r="O17" s="27">
        <v>0.59</v>
      </c>
      <c r="P17" s="41">
        <f t="shared" si="2"/>
        <v>0.72333333333333327</v>
      </c>
      <c r="Q17" s="28">
        <v>1</v>
      </c>
      <c r="R17" s="26">
        <v>0.87</v>
      </c>
      <c r="S17" s="26">
        <v>0.91</v>
      </c>
      <c r="T17" s="26">
        <v>0.85</v>
      </c>
      <c r="U17" s="29">
        <f t="shared" si="4"/>
        <v>0.87666666666666659</v>
      </c>
    </row>
    <row r="18" spans="1:21" ht="15" x14ac:dyDescent="0.2">
      <c r="A18" s="30" t="s">
        <v>36</v>
      </c>
      <c r="B18" s="31">
        <v>0.85</v>
      </c>
      <c r="C18" s="32">
        <v>0.83299999999999996</v>
      </c>
      <c r="D18" s="32">
        <f>11/15</f>
        <v>0.73333333333333328</v>
      </c>
      <c r="E18" s="32">
        <v>0.25</v>
      </c>
      <c r="F18" s="33">
        <f t="shared" si="0"/>
        <v>0.60544444444444434</v>
      </c>
      <c r="G18" s="34">
        <v>0.95</v>
      </c>
      <c r="H18" s="35">
        <v>0.87</v>
      </c>
      <c r="I18" s="35">
        <v>0.56999999999999995</v>
      </c>
      <c r="J18" s="35">
        <v>0.47</v>
      </c>
      <c r="K18" s="33">
        <f t="shared" si="1"/>
        <v>0.6366666666666666</v>
      </c>
      <c r="L18" s="34">
        <v>0.95</v>
      </c>
      <c r="M18" s="36">
        <v>0.9</v>
      </c>
      <c r="N18" s="36">
        <v>0.7</v>
      </c>
      <c r="O18" s="36">
        <v>0.6</v>
      </c>
      <c r="P18" s="33">
        <f t="shared" si="2"/>
        <v>0.73333333333333339</v>
      </c>
      <c r="Q18" s="37">
        <v>1</v>
      </c>
      <c r="R18" s="35">
        <v>0.85</v>
      </c>
      <c r="S18" s="35">
        <v>0.89</v>
      </c>
      <c r="T18" s="35">
        <v>0.82</v>
      </c>
      <c r="U18" s="38">
        <f t="shared" si="4"/>
        <v>0.85333333333333339</v>
      </c>
    </row>
    <row r="19" spans="1:21" ht="15" x14ac:dyDescent="0.2">
      <c r="A19" s="39" t="s">
        <v>37</v>
      </c>
      <c r="B19" s="40">
        <v>1</v>
      </c>
      <c r="C19" s="23">
        <v>0.83299999999999996</v>
      </c>
      <c r="D19" s="23">
        <f>14/15</f>
        <v>0.93333333333333335</v>
      </c>
      <c r="E19" s="23">
        <v>0.25</v>
      </c>
      <c r="F19" s="41">
        <f t="shared" si="0"/>
        <v>0.6721111111111111</v>
      </c>
      <c r="G19" s="42">
        <v>0.9</v>
      </c>
      <c r="H19" s="26">
        <v>0.88</v>
      </c>
      <c r="I19" s="26">
        <v>0.57999999999999996</v>
      </c>
      <c r="J19" s="26">
        <v>0.48</v>
      </c>
      <c r="K19" s="41">
        <f t="shared" si="1"/>
        <v>0.64666666666666661</v>
      </c>
      <c r="L19" s="42">
        <v>0.9</v>
      </c>
      <c r="M19" s="27">
        <v>0.91</v>
      </c>
      <c r="N19" s="27">
        <v>0.71</v>
      </c>
      <c r="O19" s="27">
        <v>0.61</v>
      </c>
      <c r="P19" s="41">
        <f t="shared" si="2"/>
        <v>0.74333333333333329</v>
      </c>
      <c r="Q19" s="28">
        <v>0.95</v>
      </c>
      <c r="R19" s="26">
        <v>0.83</v>
      </c>
      <c r="S19" s="26">
        <v>0.87</v>
      </c>
      <c r="T19" s="26">
        <v>0.8</v>
      </c>
      <c r="U19" s="29">
        <f t="shared" si="4"/>
        <v>0.83333333333333337</v>
      </c>
    </row>
    <row r="20" spans="1:21" ht="15" x14ac:dyDescent="0.2">
      <c r="A20" s="30" t="s">
        <v>38</v>
      </c>
      <c r="B20" s="31">
        <v>0.85</v>
      </c>
      <c r="C20" s="32">
        <v>0.83299999999999996</v>
      </c>
      <c r="D20" s="32">
        <f>12/15</f>
        <v>0.8</v>
      </c>
      <c r="E20" s="32">
        <v>0.75</v>
      </c>
      <c r="F20" s="33">
        <f>AVERAGE(C20:E20)</f>
        <v>0.79433333333333334</v>
      </c>
      <c r="G20" s="34">
        <v>0.85</v>
      </c>
      <c r="H20" s="35">
        <v>0.75</v>
      </c>
      <c r="I20" s="35">
        <v>0.59</v>
      </c>
      <c r="J20" s="35">
        <v>0.49</v>
      </c>
      <c r="K20" s="33">
        <f t="shared" si="1"/>
        <v>0.61</v>
      </c>
      <c r="L20" s="34">
        <v>0.9</v>
      </c>
      <c r="M20" s="36">
        <v>0.92</v>
      </c>
      <c r="N20" s="36">
        <v>0.72</v>
      </c>
      <c r="O20" s="36">
        <v>0.62</v>
      </c>
      <c r="P20" s="33">
        <f t="shared" si="2"/>
        <v>0.75333333333333341</v>
      </c>
      <c r="Q20" s="37">
        <v>1</v>
      </c>
      <c r="R20" s="35">
        <v>0.8</v>
      </c>
      <c r="S20" s="35">
        <v>0.85</v>
      </c>
      <c r="T20" s="35">
        <v>0.78</v>
      </c>
      <c r="U20" s="38">
        <f t="shared" si="4"/>
        <v>0.80999999999999994</v>
      </c>
    </row>
    <row r="21" spans="1:21" ht="15" x14ac:dyDescent="0.2">
      <c r="A21" s="39" t="s">
        <v>39</v>
      </c>
      <c r="B21" s="40">
        <v>1</v>
      </c>
      <c r="C21" s="23">
        <v>1</v>
      </c>
      <c r="D21" s="23">
        <f>15/15</f>
        <v>1</v>
      </c>
      <c r="E21" s="23">
        <v>1</v>
      </c>
      <c r="F21" s="41">
        <f t="shared" ref="F21:F24" si="5">AVERAGE(C21:E21)</f>
        <v>1</v>
      </c>
      <c r="G21" s="42">
        <v>1</v>
      </c>
      <c r="H21" s="26">
        <v>0.9</v>
      </c>
      <c r="I21" s="26">
        <v>1</v>
      </c>
      <c r="J21" s="26">
        <v>0.83</v>
      </c>
      <c r="K21" s="41">
        <f t="shared" si="1"/>
        <v>0.91</v>
      </c>
      <c r="L21" s="42">
        <v>1</v>
      </c>
      <c r="M21" s="27">
        <v>0.93</v>
      </c>
      <c r="N21" s="27">
        <v>0.9</v>
      </c>
      <c r="O21" s="27">
        <v>1</v>
      </c>
      <c r="P21" s="41">
        <f t="shared" si="2"/>
        <v>0.94333333333333336</v>
      </c>
      <c r="Q21" s="28">
        <v>1</v>
      </c>
      <c r="R21" s="26">
        <v>1</v>
      </c>
      <c r="S21" s="26">
        <v>1</v>
      </c>
      <c r="T21" s="26">
        <v>0.8</v>
      </c>
      <c r="U21" s="29">
        <f t="shared" si="4"/>
        <v>0.93333333333333324</v>
      </c>
    </row>
    <row r="22" spans="1:21" ht="15" x14ac:dyDescent="0.2">
      <c r="A22" s="30" t="s">
        <v>40</v>
      </c>
      <c r="B22" s="31">
        <v>1</v>
      </c>
      <c r="C22" s="32">
        <v>0.66700000000000004</v>
      </c>
      <c r="D22" s="32">
        <f>4/15</f>
        <v>0.26666666666666666</v>
      </c>
      <c r="E22" s="32">
        <v>0</v>
      </c>
      <c r="F22" s="33">
        <f t="shared" si="5"/>
        <v>0.31122222222222223</v>
      </c>
      <c r="G22" s="34">
        <v>0.9</v>
      </c>
      <c r="H22" s="35">
        <v>0.91</v>
      </c>
      <c r="I22" s="35">
        <v>0.61</v>
      </c>
      <c r="J22" s="35">
        <v>0.51</v>
      </c>
      <c r="K22" s="33">
        <f t="shared" si="1"/>
        <v>0.67666666666666675</v>
      </c>
      <c r="L22" s="34">
        <v>1</v>
      </c>
      <c r="M22" s="36">
        <v>0.94</v>
      </c>
      <c r="N22" s="36">
        <v>0.74</v>
      </c>
      <c r="O22" s="36">
        <v>0.64</v>
      </c>
      <c r="P22" s="33">
        <f t="shared" si="2"/>
        <v>0.77333333333333332</v>
      </c>
      <c r="Q22" s="37">
        <v>0.85</v>
      </c>
      <c r="R22" s="35">
        <v>0.76</v>
      </c>
      <c r="S22" s="35">
        <v>0.81</v>
      </c>
      <c r="T22" s="35">
        <v>0.73</v>
      </c>
      <c r="U22" s="38">
        <f t="shared" si="4"/>
        <v>0.76666666666666661</v>
      </c>
    </row>
    <row r="23" spans="1:21" ht="15" x14ac:dyDescent="0.2">
      <c r="A23" s="39" t="s">
        <v>41</v>
      </c>
      <c r="B23" s="40">
        <v>0.8</v>
      </c>
      <c r="C23" s="23">
        <v>0.83299999999999996</v>
      </c>
      <c r="D23" s="23">
        <f>9/15</f>
        <v>0.6</v>
      </c>
      <c r="E23" s="23">
        <v>0.25</v>
      </c>
      <c r="F23" s="41">
        <f t="shared" si="5"/>
        <v>0.56099999999999994</v>
      </c>
      <c r="G23" s="42">
        <v>0.9</v>
      </c>
      <c r="H23" s="26">
        <v>0.92</v>
      </c>
      <c r="I23" s="26">
        <v>0.62</v>
      </c>
      <c r="J23" s="26">
        <v>0.52</v>
      </c>
      <c r="K23" s="41">
        <f t="shared" si="1"/>
        <v>0.68666666666666665</v>
      </c>
      <c r="L23" s="42">
        <v>1</v>
      </c>
      <c r="M23" s="27">
        <v>0.95</v>
      </c>
      <c r="N23" s="27">
        <v>0.75</v>
      </c>
      <c r="O23" s="27">
        <v>0.65</v>
      </c>
      <c r="P23" s="41">
        <f t="shared" si="2"/>
        <v>0.78333333333333333</v>
      </c>
      <c r="Q23" s="28">
        <v>0.8</v>
      </c>
      <c r="R23" s="26">
        <v>0.74</v>
      </c>
      <c r="S23" s="26">
        <v>0.79</v>
      </c>
      <c r="T23" s="26">
        <v>0.7</v>
      </c>
      <c r="U23" s="29">
        <f t="shared" si="4"/>
        <v>0.74333333333333329</v>
      </c>
    </row>
    <row r="24" spans="1:21" ht="15" x14ac:dyDescent="0.2">
      <c r="A24" s="30" t="s">
        <v>42</v>
      </c>
      <c r="B24" s="31">
        <v>0.9</v>
      </c>
      <c r="C24" s="32">
        <v>0.83299999999999996</v>
      </c>
      <c r="D24" s="32">
        <f>13/15</f>
        <v>0.8666666666666667</v>
      </c>
      <c r="E24" s="32">
        <v>0.75</v>
      </c>
      <c r="F24" s="33">
        <f t="shared" si="5"/>
        <v>0.81655555555555548</v>
      </c>
      <c r="G24" s="34">
        <v>0.8</v>
      </c>
      <c r="H24" s="35">
        <v>0.93</v>
      </c>
      <c r="I24" s="35">
        <v>0.63</v>
      </c>
      <c r="J24" s="35">
        <v>0.53</v>
      </c>
      <c r="K24" s="33">
        <f t="shared" si="1"/>
        <v>0.69666666666666666</v>
      </c>
      <c r="L24" s="34">
        <v>0.85</v>
      </c>
      <c r="M24" s="36">
        <v>0.96</v>
      </c>
      <c r="N24" s="36">
        <v>0.76</v>
      </c>
      <c r="O24" s="36">
        <v>0.66</v>
      </c>
      <c r="P24" s="33">
        <f t="shared" si="2"/>
        <v>0.79333333333333333</v>
      </c>
      <c r="Q24" s="37">
        <v>0.78</v>
      </c>
      <c r="R24" s="35">
        <v>0.72</v>
      </c>
      <c r="S24" s="35">
        <v>0.77</v>
      </c>
      <c r="T24" s="35">
        <v>0.68</v>
      </c>
      <c r="U24" s="38">
        <f t="shared" si="4"/>
        <v>0.72333333333333327</v>
      </c>
    </row>
    <row r="25" spans="1:21" ht="18" thickBot="1" x14ac:dyDescent="0.25">
      <c r="A25" s="43" t="s">
        <v>43</v>
      </c>
      <c r="B25" s="44">
        <f t="shared" ref="B25:E25" si="6">AVERAGE(B5:B24)</f>
        <v>0.72749999999999992</v>
      </c>
      <c r="C25" s="45">
        <f t="shared" si="6"/>
        <v>0.75845000000000007</v>
      </c>
      <c r="D25" s="45">
        <f t="shared" si="6"/>
        <v>0.61316666666666675</v>
      </c>
      <c r="E25" s="45">
        <f t="shared" si="6"/>
        <v>0.45</v>
      </c>
      <c r="F25" s="46">
        <f>AVERAGE(F5:F24)</f>
        <v>0.60720555555555544</v>
      </c>
      <c r="G25" s="47">
        <f t="shared" ref="G25:J25" si="7">AVERAGE(G5:G24)</f>
        <v>0.74250000000000005</v>
      </c>
      <c r="H25" s="45">
        <f t="shared" si="7"/>
        <v>0.74049999999999994</v>
      </c>
      <c r="I25" s="45">
        <f t="shared" si="7"/>
        <v>0.501</v>
      </c>
      <c r="J25" s="45">
        <f t="shared" si="7"/>
        <v>0.41299999999999992</v>
      </c>
      <c r="K25" s="46">
        <f>AVERAGE(K5:K24)</f>
        <v>0.5515000000000001</v>
      </c>
      <c r="L25" s="47">
        <f t="shared" ref="L25:O25" si="8">AVERAGE(L5:L24)</f>
        <v>0.79749999999999999</v>
      </c>
      <c r="M25" s="48">
        <f t="shared" si="8"/>
        <v>0.79749999999999999</v>
      </c>
      <c r="N25" s="48">
        <f t="shared" si="8"/>
        <v>0.61550000000000005</v>
      </c>
      <c r="O25" s="48">
        <f t="shared" si="8"/>
        <v>0.51750000000000007</v>
      </c>
      <c r="P25" s="49">
        <f>AVERAGE(P5:P24)</f>
        <v>0.64350000000000018</v>
      </c>
      <c r="Q25" s="50">
        <f t="shared" ref="Q25:T25" si="9">AVERAGE(Q5:Q24)</f>
        <v>0.80549999999999999</v>
      </c>
      <c r="R25" s="45">
        <f t="shared" si="9"/>
        <v>0.82200000000000006</v>
      </c>
      <c r="S25" s="45">
        <f t="shared" si="9"/>
        <v>0.78439999999999999</v>
      </c>
      <c r="T25" s="45">
        <f t="shared" si="9"/>
        <v>0.66850000000000009</v>
      </c>
      <c r="U25" s="51">
        <f>AVERAGE(U5:U24)</f>
        <v>0.75801666666666678</v>
      </c>
    </row>
    <row r="26" spans="1:21" ht="77.25" customHeight="1" thickTop="1" x14ac:dyDescent="0.2">
      <c r="A26" s="52"/>
      <c r="B26" s="53"/>
      <c r="C26" s="54"/>
      <c r="D26" s="54"/>
      <c r="E26" s="54"/>
      <c r="F26" s="54"/>
      <c r="G26" s="54"/>
      <c r="H26" s="55"/>
      <c r="I26" s="55"/>
      <c r="J26" s="55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ht="40.5" customHeight="1" x14ac:dyDescent="0.2">
      <c r="A27" s="56" t="s">
        <v>44</v>
      </c>
      <c r="B27" s="57" t="s">
        <v>45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21" ht="40.5" customHeight="1" x14ac:dyDescent="0.2">
      <c r="A28" s="3"/>
      <c r="B28" s="5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40.5" customHeight="1" x14ac:dyDescent="0.2">
      <c r="A29" s="56" t="s">
        <v>46</v>
      </c>
      <c r="B29" s="57" t="s">
        <v>47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spans="1:21" ht="40.5" customHeight="1" x14ac:dyDescent="0.2">
      <c r="A30" s="3"/>
      <c r="B30" s="5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40.5" customHeight="1" x14ac:dyDescent="0.2">
      <c r="A31" s="56" t="s">
        <v>48</v>
      </c>
      <c r="B31" s="57" t="s">
        <v>49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1" ht="40.5" customHeight="1" x14ac:dyDescent="0.2">
      <c r="A32" s="3"/>
      <c r="B32" s="5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40.5" customHeight="1" x14ac:dyDescent="0.2">
      <c r="A33" s="56" t="s">
        <v>50</v>
      </c>
      <c r="B33" s="57" t="s">
        <v>51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s="62" customFormat="1" ht="40.5" customHeight="1" x14ac:dyDescent="0.2">
      <c r="A34" s="3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</row>
  </sheetData>
  <mergeCells count="27">
    <mergeCell ref="B28:U28"/>
    <mergeCell ref="B29:U29"/>
    <mergeCell ref="B30:U30"/>
    <mergeCell ref="Q3:Q4"/>
    <mergeCell ref="F3:F4"/>
    <mergeCell ref="G3:G4"/>
    <mergeCell ref="B1:U1"/>
    <mergeCell ref="B2:F2"/>
    <mergeCell ref="G2:K2"/>
    <mergeCell ref="L2:P2"/>
    <mergeCell ref="Q2:U2"/>
    <mergeCell ref="A33:A34"/>
    <mergeCell ref="B33:U33"/>
    <mergeCell ref="B34:U34"/>
    <mergeCell ref="K3:K4"/>
    <mergeCell ref="L3:L4"/>
    <mergeCell ref="P3:P4"/>
    <mergeCell ref="A3:A4"/>
    <mergeCell ref="B3:B4"/>
    <mergeCell ref="A29:A30"/>
    <mergeCell ref="A31:A32"/>
    <mergeCell ref="B31:U31"/>
    <mergeCell ref="B32:U32"/>
    <mergeCell ref="U3:U4"/>
    <mergeCell ref="B26:U26"/>
    <mergeCell ref="A27:A28"/>
    <mergeCell ref="B27:U27"/>
  </mergeCells>
  <conditionalFormatting sqref="B5:F25">
    <cfRule type="cellIs" dxfId="26" priority="28" operator="greaterThan">
      <formula>0.75</formula>
    </cfRule>
    <cfRule type="cellIs" dxfId="25" priority="27" operator="between">
      <formula>0.75</formula>
      <formula>1</formula>
    </cfRule>
    <cfRule type="cellIs" dxfId="24" priority="26" operator="between">
      <formula>0.5</formula>
      <formula>0.75</formula>
    </cfRule>
    <cfRule type="cellIs" dxfId="23" priority="25" operator="between">
      <formula>0.75</formula>
      <formula>1</formula>
    </cfRule>
    <cfRule type="cellIs" dxfId="22" priority="24" operator="between">
      <formula>0.5</formula>
      <formula>0.75</formula>
    </cfRule>
    <cfRule type="cellIs" dxfId="21" priority="23" operator="between">
      <formula>0.75</formula>
      <formula>1</formula>
    </cfRule>
    <cfRule type="cellIs" dxfId="20" priority="22" operator="between">
      <formula>0.5</formula>
      <formula>0.25</formula>
    </cfRule>
    <cfRule type="cellIs" dxfId="19" priority="14" operator="between">
      <formula>0.26</formula>
      <formula>0</formula>
    </cfRule>
  </conditionalFormatting>
  <conditionalFormatting sqref="B5:K25">
    <cfRule type="cellIs" dxfId="18" priority="16" operator="between">
      <formula>0.75</formula>
      <formula>0.5</formula>
    </cfRule>
    <cfRule type="cellIs" dxfId="17" priority="2" operator="between">
      <formula>0.5</formula>
      <formula>0.25</formula>
    </cfRule>
    <cfRule type="cellIs" dxfId="16" priority="12" operator="between">
      <formula>0</formula>
      <formula>0.26</formula>
    </cfRule>
    <cfRule type="cellIs" dxfId="15" priority="20" operator="between">
      <formula>0.75</formula>
      <formula>1</formula>
    </cfRule>
  </conditionalFormatting>
  <conditionalFormatting sqref="B5:U25">
    <cfRule type="cellIs" dxfId="14" priority="33" operator="greaterThanOrEqual">
      <formula>"75%"</formula>
    </cfRule>
    <cfRule type="cellIs" dxfId="13" priority="1" operator="between">
      <formula>0.26</formula>
      <formula>0</formula>
    </cfRule>
    <cfRule type="cellIs" dxfId="12" priority="30" operator="lessThanOrEqual">
      <formula>"25%"</formula>
    </cfRule>
    <cfRule type="cellIs" dxfId="11" priority="31" operator="between">
      <formula>"25%"</formula>
      <formula>"50%"</formula>
    </cfRule>
    <cfRule type="cellIs" dxfId="10" priority="32" operator="between">
      <formula>"50%"</formula>
      <formula>"75%"</formula>
    </cfRule>
  </conditionalFormatting>
  <conditionalFormatting sqref="G5:K25">
    <cfRule type="cellIs" dxfId="9" priority="19" operator="between">
      <formula>0.75</formula>
      <formula>0.5</formula>
    </cfRule>
    <cfRule type="cellIs" dxfId="8" priority="15" operator="between">
      <formula>0.5</formula>
      <formula>0.25</formula>
    </cfRule>
    <cfRule type="cellIs" dxfId="7" priority="18" operator="between">
      <formula>0.75</formula>
      <formula>0.5</formula>
    </cfRule>
  </conditionalFormatting>
  <conditionalFormatting sqref="L5:P25">
    <cfRule type="cellIs" dxfId="6" priority="11" operator="between">
      <formula>1</formula>
      <formula>0.75</formula>
    </cfRule>
    <cfRule type="cellIs" dxfId="5" priority="10" operator="between">
      <formula>0.5</formula>
      <formula>0.75</formula>
    </cfRule>
    <cfRule type="cellIs" dxfId="4" priority="9" operator="between">
      <formula>0.5</formula>
      <formula>0.25</formula>
    </cfRule>
    <cfRule type="cellIs" dxfId="3" priority="8" operator="between">
      <formula>0.25</formula>
      <formula>0.5</formula>
    </cfRule>
  </conditionalFormatting>
  <conditionalFormatting sqref="Q5:U25">
    <cfRule type="cellIs" dxfId="2" priority="6" operator="between">
      <formula>1</formula>
      <formula>0.75</formula>
    </cfRule>
    <cfRule type="cellIs" dxfId="1" priority="5" operator="between">
      <formula>0.75</formula>
      <formula>0.5</formula>
    </cfRule>
    <cfRule type="cellIs" dxfId="0" priority="4" operator="between">
      <formula>0.5</formula>
      <formula>0.25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  <ignoredErrors>
    <ignoredError sqref="K5:K24 P5:P24 U5:U7 U9:U24 F5" formulaRange="1"/>
    <ignoredError sqref="D7 U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Gracia, Ann M.</cp:lastModifiedBy>
  <dcterms:created xsi:type="dcterms:W3CDTF">2024-06-06T21:02:51Z</dcterms:created>
  <dcterms:modified xsi:type="dcterms:W3CDTF">2024-06-20T16:31:49Z</dcterms:modified>
</cp:coreProperties>
</file>